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Board Overview" sheetId="1" r:id="rId1"/>
    <sheet name="Regional Views" sheetId="2" r:id="rId2"/>
  </sheets>
</workbook>
</file>

<file path=xl/sharedStrings.xml><?xml version="1.0" encoding="utf-8"?>
<sst xmlns="http://schemas.openxmlformats.org/spreadsheetml/2006/main" count="40" uniqueCount="40">
  <si>
    <t>Account</t>
  </si>
  <si>
    <t>Region</t>
  </si>
  <si>
    <t>Sector</t>
  </si>
  <si>
    <t>CSM</t>
  </si>
  <si>
    <t>Current ARR</t>
  </si>
  <si>
    <t>Expansion</t>
  </si>
  <si>
    <t>Expansion Value</t>
  </si>
  <si>
    <t>Projected ARR</t>
  </si>
  <si>
    <t>NRR</t>
  </si>
  <si>
    <t>Seats</t>
  </si>
  <si>
    <t>Activated</t>
  </si>
  <si>
    <t>Seat Utilization</t>
  </si>
  <si>
    <t>Health</t>
  </si>
  <si>
    <t>Renewal</t>
  </si>
  <si>
    <t>Executive Note</t>
  </si>
  <si>
    <t>Northstar Payments</t>
  </si>
  <si>
    <t>AMER</t>
  </si>
  <si>
    <t>Fintech</t>
  </si>
  <si>
    <t>Elouise Reichert</t>
  </si>
  <si>
    <t>Risk is manageable if onboarding debt is reduced before procurement review.</t>
  </si>
  <si>
    <t>Bluebird Health</t>
  </si>
  <si>
    <t>EMEA</t>
  </si>
  <si>
    <t>Retail</t>
  </si>
  <si>
    <t>Joshuah Conn</t>
  </si>
  <si>
    <t>Operational adoption is strong and the account is positioned for expansion.</t>
  </si>
  <si>
    <t>Delta Retail Group</t>
  </si>
  <si>
    <t>APAC</t>
  </si>
  <si>
    <t>Healthcare</t>
  </si>
  <si>
    <t>Sean Lind Sr.</t>
  </si>
  <si>
    <t>Healthy usage trend, but commercial alignment still needs work before renewal.</t>
  </si>
  <si>
    <t>Cinder Labs</t>
  </si>
  <si>
    <t>Amos Mayer</t>
  </si>
  <si>
    <t>Atlas Commerce</t>
  </si>
  <si>
    <t>Mr. Brian Nienow</t>
  </si>
  <si>
    <t>Meridian Bio</t>
  </si>
  <si>
    <t>Manufacturing</t>
  </si>
  <si>
    <t>Jeramy Doyle-Gusikowski</t>
  </si>
  <si>
    <t>Portfolio total</t>
  </si>
  <si>
    <t>Portfolio average</t>
  </si>
  <si>
    <t>Portfolio max</t>
  </si>
</sst>
</file>

<file path=xl/styles.xml><?xml version="1.0" encoding="utf-8"?>
<styleSheet xmlns="http://schemas.openxmlformats.org/spreadsheetml/2006/main">
  <numFmts count="4">
    <numFmt numFmtId="164" formatCode="&quot;$&quot;#,##0"/>
    <numFmt numFmtId="165" formatCode="0%"/>
    <numFmt numFmtId="166" formatCode="0.0%"/>
    <numFmt numFmtId="167" formatCode="yyyy-mm-dd"/>
  </numFmts>
  <fonts count="5">
    <font>
      <sz val="11"/>
      <name val="Calibri"/>
    </font>
    <font>
      <b/>
      <color rgb="FFF8FAFC"/>
    </font>
    <font>
      <b/>
      <color rgb="FF334155"/>
    </font>
    <font>
      <b/>
      <color rgb="FF1E3A8A"/>
    </font>
    <font>
      <b/>
    </font>
  </fonts>
  <fills count="15">
    <fill>
      <patternFill patternType="none"/>
    </fill>
    <fill>
      <patternFill patternType="solid">
        <fgColor rgb="FFCCCCCC"/>
        <bgColor indexed="64"/>
      </patternFill>
    </fill>
    <fill>
      <patternFill patternType="solid">
        <fgColor rgb="FF0B1220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E0E7FF"/>
        <bgColor indexed="64"/>
      </patternFill>
    </fill>
    <fill>
      <patternFill patternType="solid">
        <fgColor rgb="FF7F1D1D"/>
        <bgColor indexed="64"/>
      </patternFill>
    </fill>
    <fill>
      <patternFill patternType="solid">
        <fgColor rgb="FFFFF7ED"/>
        <bgColor indexed="64"/>
      </patternFill>
    </fill>
    <fill>
      <patternFill patternType="solid">
        <fgColor rgb="FFFEE2E2"/>
        <bgColor indexed="64"/>
      </patternFill>
    </fill>
    <fill>
      <patternFill patternType="solid">
        <fgColor rgb="FFDBEAFE"/>
        <bgColor indexed="64"/>
      </patternFill>
    </fill>
    <fill>
      <patternFill patternType="solid">
        <fgColor rgb="FFEFF6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DCFCE7"/>
        <bgColor indexed="64"/>
      </patternFill>
    </fill>
    <fill>
      <patternFill patternType="solid">
        <fgColor rgb="FFF0FDF4"/>
        <bgColor indexed="64"/>
      </patternFill>
    </fill>
    <fill>
      <patternFill patternType="solid">
        <fgColor rgb="FFFCE7F3"/>
        <bgColor indexed="64"/>
      </patternFill>
    </fill>
    <fill>
      <patternFill patternType="solid">
        <fgColor rgb="FFFDF2F8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top"/>
    </xf>
    <xf numFmtId="164" fontId="0" fillId="3" borderId="2" xfId="0" applyNumberFormat="1" applyFill="1" applyBorder="1" applyAlignment="1">
      <alignment horizontal="right" vertical="top"/>
    </xf>
    <xf numFmtId="165" fontId="0" fillId="3" borderId="2" xfId="0" applyNumberFormat="1" applyFill="1" applyBorder="1" applyAlignment="1">
      <alignment horizontal="right" vertical="top"/>
    </xf>
    <xf numFmtId="0" fontId="0" fillId="3" borderId="2" xfId="0" applyFill="1" applyBorder="1" applyAlignment="1">
      <alignment horizontal="right" vertical="top"/>
    </xf>
    <xf numFmtId="166" fontId="0" fillId="3" borderId="2" xfId="0" applyNumberFormat="1" applyFill="1" applyBorder="1" applyAlignment="1">
      <alignment horizontal="right" vertical="top"/>
    </xf>
    <xf numFmtId="167" fontId="0" fillId="3" borderId="2" xfId="0" applyNumberFormat="1" applyFill="1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" fillId="4" borderId="2" xfId="0" applyFont="1" applyFill="1" applyBorder="1" applyAlignment="1">
      <alignment vertical="center"/>
    </xf>
    <xf numFmtId="164" fontId="2" fillId="4" borderId="2" xfId="0" applyNumberFormat="1" applyFont="1" applyFill="1" applyBorder="1" applyAlignment="1">
      <alignment horizontal="right" vertical="center"/>
    </xf>
    <xf numFmtId="165" fontId="2" fillId="4" borderId="2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vertical="top"/>
    </xf>
    <xf numFmtId="164" fontId="0" fillId="6" borderId="2" xfId="0" applyNumberFormat="1" applyFill="1" applyBorder="1" applyAlignment="1">
      <alignment horizontal="right" vertical="top"/>
    </xf>
    <xf numFmtId="165" fontId="0" fillId="6" borderId="2" xfId="0" applyNumberFormat="1" applyFill="1" applyBorder="1" applyAlignment="1">
      <alignment horizontal="right" vertical="top"/>
    </xf>
    <xf numFmtId="0" fontId="0" fillId="6" borderId="2" xfId="0" applyFill="1" applyBorder="1" applyAlignment="1">
      <alignment horizontal="right" vertical="top"/>
    </xf>
    <xf numFmtId="167" fontId="0" fillId="6" borderId="2" xfId="0" applyNumberFormat="1" applyFill="1" applyBorder="1" applyAlignment="1">
      <alignment vertical="top"/>
    </xf>
    <xf numFmtId="0" fontId="0" fillId="6" borderId="2" xfId="0" applyFill="1" applyBorder="1" applyAlignment="1">
      <alignment vertical="top" wrapText="1"/>
    </xf>
    <xf numFmtId="0" fontId="2" fillId="7" borderId="2" xfId="0" applyFont="1" applyFill="1" applyBorder="1" applyAlignment="1">
      <alignment vertical="center"/>
    </xf>
    <xf numFmtId="164" fontId="2" fillId="7" borderId="2" xfId="0" applyNumberFormat="1" applyFont="1" applyFill="1" applyBorder="1" applyAlignment="1">
      <alignment horizontal="right" vertical="center"/>
    </xf>
    <xf numFmtId="165" fontId="2" fillId="7" borderId="2" xfId="0" applyNumberFormat="1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vertical="center"/>
    </xf>
    <xf numFmtId="164" fontId="0" fillId="9" borderId="2" xfId="0" applyNumberFormat="1" applyFill="1" applyBorder="1" applyAlignment="1">
      <alignment horizontal="right" vertical="center"/>
    </xf>
    <xf numFmtId="165" fontId="0" fillId="9" borderId="2" xfId="0" applyNumberFormat="1" applyFill="1" applyBorder="1" applyAlignment="1">
      <alignment horizontal="right" vertical="center"/>
    </xf>
    <xf numFmtId="0" fontId="0" fillId="9" borderId="2" xfId="0" applyFill="1" applyBorder="1" applyAlignment="1">
      <alignment horizontal="right" vertical="center"/>
    </xf>
    <xf numFmtId="0" fontId="4" fillId="10" borderId="2" xfId="0" applyFont="1" applyFill="1" applyBorder="1" applyAlignment="1">
      <alignment vertical="center"/>
    </xf>
    <xf numFmtId="164" fontId="4" fillId="10" borderId="2" xfId="0" applyNumberFormat="1" applyFont="1" applyFill="1" applyBorder="1" applyAlignment="1">
      <alignment horizontal="right" vertical="center"/>
    </xf>
    <xf numFmtId="165" fontId="4" fillId="10" borderId="2" xfId="0" applyNumberFormat="1" applyFont="1" applyFill="1" applyBorder="1" applyAlignment="1">
      <alignment horizontal="right" vertical="center"/>
    </xf>
    <xf numFmtId="0" fontId="4" fillId="10" borderId="2" xfId="0" applyFont="1" applyFill="1" applyBorder="1" applyAlignment="1">
      <alignment horizontal="right" vertical="center"/>
    </xf>
    <xf numFmtId="0" fontId="3" fillId="11" borderId="1" xfId="0" applyFont="1" applyFill="1" applyBorder="1" applyAlignment="1">
      <alignment horizontal="center" vertical="center"/>
    </xf>
    <xf numFmtId="0" fontId="0" fillId="12" borderId="2" xfId="0" applyFill="1" applyBorder="1" applyAlignment="1">
      <alignment vertical="center"/>
    </xf>
    <xf numFmtId="164" fontId="0" fillId="12" borderId="2" xfId="0" applyNumberFormat="1" applyFill="1" applyBorder="1" applyAlignment="1">
      <alignment horizontal="right" vertical="center"/>
    </xf>
    <xf numFmtId="165" fontId="0" fillId="12" borderId="2" xfId="0" applyNumberFormat="1" applyFill="1" applyBorder="1" applyAlignment="1">
      <alignment horizontal="right" vertical="center"/>
    </xf>
    <xf numFmtId="0" fontId="0" fillId="12" borderId="2" xfId="0" applyFill="1" applyBorder="1" applyAlignment="1">
      <alignment horizontal="right" vertical="center"/>
    </xf>
    <xf numFmtId="0" fontId="3" fillId="13" borderId="1" xfId="0" applyFont="1" applyFill="1" applyBorder="1" applyAlignment="1">
      <alignment horizontal="center" vertical="center"/>
    </xf>
    <xf numFmtId="0" fontId="0" fillId="14" borderId="2" xfId="0" applyFill="1" applyBorder="1" applyAlignment="1">
      <alignment vertical="center"/>
    </xf>
    <xf numFmtId="164" fontId="0" fillId="14" borderId="2" xfId="0" applyNumberFormat="1" applyFill="1" applyBorder="1" applyAlignment="1">
      <alignment horizontal="right" vertical="center"/>
    </xf>
    <xf numFmtId="165" fontId="0" fillId="14" borderId="2" xfId="0" applyNumberFormat="1" applyFill="1" applyBorder="1" applyAlignment="1">
      <alignment horizontal="right" vertical="center"/>
    </xf>
    <xf numFmtId="0" fontId="0" fillId="14" borderId="2" xfId="0" applyFill="1" applyBorder="1" applyAlignment="1">
      <alignment horizontal="right" vertical="center"/>
    </xf>
  </cellXfs>
  <cellStyles count="1">
    <cellStyle name="Normal" xfId="0" builtinId="0"/>
  </cellStyles>
  <dxfs count="3">
    <dxf>
      <font>
        <b/>
        <color rgb="FF991B1B"/>
      </font>
      <fill>
        <patternFill patternType="solid">
          <fgColor rgb="FFFEE2E2"/>
        </patternFill>
      </fill>
    </dxf>
    <dxf>
      <font>
        <b/>
        <color rgb="FF166534"/>
      </font>
      <fill>
        <patternFill patternType="solid">
          <fgColor rgb="FFDCFCE7"/>
        </patternFill>
      </fill>
    </dxf>
    <dxf>
      <font>
        <b/>
        <color rgb="FF92400E"/>
      </font>
      <fill>
        <patternFill patternType="solid">
          <fgColor rgb="FFFEF3C7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"/>
  <sheetViews>
    <sheetView workbookViewId="0">
      <pane xSplit="2" ySplit="1" topLeftCell="C2" state="frozen" activePane="bottomRight"/>
      <selection pane="topRight"/>
      <selection pane="bottomLeft"/>
      <selection pane="bottomRight" activeCell="C2" sqref="C2"/>
    </sheetView>
  </sheetViews>
  <sheetFormatPr defaultRowHeight="30"/>
  <cols>
    <col min="1" max="1" width="27" customWidth="1"/>
    <col min="2" max="2" width="15" customWidth="1"/>
    <col min="3" max="3" width="19" customWidth="1"/>
    <col min="4" max="4" width="28" customWidth="1"/>
    <col min="5" max="5" width="19" customWidth="1"/>
    <col min="6" max="6" width="17" customWidth="1"/>
    <col min="7" max="7" width="21" customWidth="1"/>
    <col min="8" max="8" width="21" customWidth="1"/>
    <col min="9" max="9" width="15" customWidth="1"/>
    <col min="10" max="10" width="15" customWidth="1"/>
    <col min="11" max="11" width="17" customWidth="1"/>
    <col min="12" max="12" width="19" customWidth="1"/>
    <col min="13" max="13" width="15" customWidth="1"/>
    <col min="14" max="14" width="19" customWidth="1"/>
    <col min="15" max="15" width="83" customWidth="1"/>
    <col min="18" max="18" width="27" customWidth="1"/>
    <col min="19" max="19" width="15" customWidth="1"/>
    <col min="20" max="20" width="28" customWidth="1"/>
    <col min="21" max="21" width="19" customWidth="1"/>
    <col min="22" max="22" width="21" customWidth="1"/>
    <col min="23" max="23" width="15" customWidth="1"/>
    <col min="24" max="24" width="15" customWidth="1"/>
    <col min="25" max="25" width="19" customWidth="1"/>
    <col min="26" max="26" width="83" customWidth="1"/>
  </cols>
  <sheetData>
    <row r="1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R1" s="13" t="s">
        <v>0</v>
      </c>
      <c r="S1" s="13" t="s">
        <v>1</v>
      </c>
      <c r="T1" s="13" t="s">
        <v>3</v>
      </c>
      <c r="U1" s="13" t="s">
        <v>4</v>
      </c>
      <c r="V1" s="13" t="s">
        <v>7</v>
      </c>
      <c r="W1" s="13" t="s">
        <v>8</v>
      </c>
      <c r="X1" s="13" t="s">
        <v>12</v>
      </c>
      <c r="Y1" s="13" t="s">
        <v>13</v>
      </c>
      <c r="Z1" s="13" t="s">
        <v>14</v>
      </c>
    </row>
    <row r="2" ht="30" customHeight="1">
      <c r="A2" s="2" t="s">
        <v>15</v>
      </c>
      <c r="B2" s="2" t="s">
        <v>16</v>
      </c>
      <c r="C2" s="2" t="s">
        <v>17</v>
      </c>
      <c r="D2" s="2" t="s">
        <v>18</v>
      </c>
      <c r="E2" s="3">
        <v>764759</v>
      </c>
      <c r="F2" s="4">
        <v>0.15</v>
      </c>
      <c r="G2" s="3">
        <f>ROUND((E2*F2),0)</f>
      </c>
      <c r="H2" s="3">
        <v>879473</v>
      </c>
      <c r="I2" s="4">
        <v>1.03</v>
      </c>
      <c r="J2" s="5">
        <v>1436</v>
      </c>
      <c r="K2" s="5">
        <v>947</v>
      </c>
      <c r="L2" s="6">
        <f>IF((J2&gt;0),(K2/J2),0)</f>
      </c>
      <c r="M2" s="5">
        <v>65</v>
      </c>
      <c r="N2" s="7">
        <v>46074</v>
      </c>
      <c r="O2" s="8" t="s">
        <v>19</v>
      </c>
      <c r="R2" s="14" t="s">
        <v>15</v>
      </c>
      <c r="S2" s="14" t="s">
        <v>16</v>
      </c>
      <c r="T2" s="14" t="s">
        <v>18</v>
      </c>
      <c r="U2" s="15">
        <v>764759</v>
      </c>
      <c r="V2" s="15">
        <v>879473</v>
      </c>
      <c r="W2" s="16">
        <v>1.03</v>
      </c>
      <c r="X2" s="17">
        <v>65</v>
      </c>
      <c r="Y2" s="18">
        <v>46074</v>
      </c>
      <c r="Z2" s="19" t="s">
        <v>19</v>
      </c>
    </row>
    <row r="3" ht="30" customHeight="1">
      <c r="A3" s="2" t="s">
        <v>20</v>
      </c>
      <c r="B3" s="2" t="s">
        <v>21</v>
      </c>
      <c r="C3" s="2" t="s">
        <v>22</v>
      </c>
      <c r="D3" s="2" t="s">
        <v>23</v>
      </c>
      <c r="E3" s="3">
        <v>509118</v>
      </c>
      <c r="F3" s="4">
        <v>0.24</v>
      </c>
      <c r="G3" s="3">
        <f>ROUND((E3*F3),0)</f>
      </c>
      <c r="H3" s="3">
        <v>631306</v>
      </c>
      <c r="I3" s="4">
        <v>1.08</v>
      </c>
      <c r="J3" s="5">
        <v>568</v>
      </c>
      <c r="K3" s="5">
        <v>489</v>
      </c>
      <c r="L3" s="6">
        <f>IF((J3&gt;0),(K3/J3),0)</f>
      </c>
      <c r="M3" s="5">
        <v>80</v>
      </c>
      <c r="N3" s="7">
        <v>46101</v>
      </c>
      <c r="O3" s="8" t="s">
        <v>24</v>
      </c>
      <c r="R3" s="14" t="s">
        <v>30</v>
      </c>
      <c r="S3" s="14" t="s">
        <v>16</v>
      </c>
      <c r="T3" s="14" t="s">
        <v>31</v>
      </c>
      <c r="U3" s="15">
        <v>905243</v>
      </c>
      <c r="V3" s="15">
        <v>1031977</v>
      </c>
      <c r="W3" s="16">
        <v>0.97</v>
      </c>
      <c r="X3" s="17">
        <v>60</v>
      </c>
      <c r="Y3" s="18">
        <v>46153</v>
      </c>
      <c r="Z3" s="19" t="s">
        <v>29</v>
      </c>
    </row>
    <row r="4" ht="30" customHeight="1">
      <c r="A4" s="2" t="s">
        <v>25</v>
      </c>
      <c r="B4" s="2" t="s">
        <v>26</v>
      </c>
      <c r="C4" s="2" t="s">
        <v>27</v>
      </c>
      <c r="D4" s="2" t="s">
        <v>28</v>
      </c>
      <c r="E4" s="3">
        <v>1121839</v>
      </c>
      <c r="F4" s="4">
        <v>0.05</v>
      </c>
      <c r="G4" s="3">
        <f>ROUND((E4*F4),0)</f>
      </c>
      <c r="H4" s="3">
        <v>1177931</v>
      </c>
      <c r="I4" s="4">
        <v>1.12</v>
      </c>
      <c r="J4" s="5">
        <v>1858</v>
      </c>
      <c r="K4" s="5">
        <v>1469</v>
      </c>
      <c r="L4" s="6">
        <f>IF((J4&gt;0),(K4/J4),0)</f>
      </c>
      <c r="M4" s="5">
        <v>92</v>
      </c>
      <c r="N4" s="7">
        <v>46122</v>
      </c>
      <c r="O4" s="8" t="s">
        <v>29</v>
      </c>
      <c r="R4" s="14" t="s">
        <v>34</v>
      </c>
      <c r="S4" s="14" t="s">
        <v>26</v>
      </c>
      <c r="T4" s="14" t="s">
        <v>36</v>
      </c>
      <c r="U4" s="15">
        <v>776661</v>
      </c>
      <c r="V4" s="15">
        <v>807727</v>
      </c>
      <c r="W4" s="16">
        <v>1.18</v>
      </c>
      <c r="X4" s="17">
        <v>61</v>
      </c>
      <c r="Y4" s="18">
        <v>46221</v>
      </c>
      <c r="Z4" s="19" t="s">
        <v>24</v>
      </c>
    </row>
    <row r="5" ht="30" customHeight="1">
      <c r="A5" s="2" t="s">
        <v>30</v>
      </c>
      <c r="B5" s="2" t="s">
        <v>16</v>
      </c>
      <c r="C5" s="2" t="s">
        <v>27</v>
      </c>
      <c r="D5" s="2" t="s">
        <v>31</v>
      </c>
      <c r="E5" s="3">
        <v>905243</v>
      </c>
      <c r="F5" s="4">
        <v>0.14</v>
      </c>
      <c r="G5" s="3">
        <f>ROUND((E5*F5),0)</f>
      </c>
      <c r="H5" s="3">
        <v>1031977</v>
      </c>
      <c r="I5" s="4">
        <v>0.97</v>
      </c>
      <c r="J5" s="5">
        <v>712</v>
      </c>
      <c r="K5" s="5">
        <v>638</v>
      </c>
      <c r="L5" s="6">
        <f>IF((J5&gt;0),(K5/J5),0)</f>
      </c>
      <c r="M5" s="5">
        <v>60</v>
      </c>
      <c r="N5" s="7">
        <v>46153</v>
      </c>
      <c r="O5" s="8" t="s">
        <v>29</v>
      </c>
      <c r="R5" s="20" t="s">
        <v>37</v>
      </c>
      <c r="U5" s="21">
        <f>SUM(U2:U4)</f>
      </c>
      <c r="V5" s="21">
        <f>SUM(V2:V4)</f>
      </c>
      <c r="W5" s="20"/>
      <c r="X5" s="20"/>
    </row>
    <row r="6" ht="30" customHeight="1">
      <c r="A6" s="2" t="s">
        <v>32</v>
      </c>
      <c r="B6" s="2" t="s">
        <v>21</v>
      </c>
      <c r="C6" s="2" t="s">
        <v>27</v>
      </c>
      <c r="D6" s="2" t="s">
        <v>33</v>
      </c>
      <c r="E6" s="3">
        <v>1089829</v>
      </c>
      <c r="F6" s="4">
        <v>0.17</v>
      </c>
      <c r="G6" s="3">
        <f>ROUND((E6*F6),0)</f>
      </c>
      <c r="H6" s="3">
        <v>1275100</v>
      </c>
      <c r="I6" s="4">
        <v>1.05</v>
      </c>
      <c r="J6" s="5">
        <v>2110</v>
      </c>
      <c r="K6" s="5">
        <v>1724</v>
      </c>
      <c r="L6" s="6">
        <f>IF((J6&gt;0),(K6/J6),0)</f>
      </c>
      <c r="M6" s="5">
        <v>83</v>
      </c>
      <c r="N6" s="7">
        <v>46184</v>
      </c>
      <c r="O6" s="8" t="s">
        <v>24</v>
      </c>
      <c r="R6" s="20" t="s">
        <v>38</v>
      </c>
      <c r="U6" s="21">
        <f>AVERAGE(U2:U4)</f>
      </c>
      <c r="V6" s="21">
        <f>AVERAGE(V2:V4)</f>
      </c>
      <c r="W6" s="22">
        <f>AVERAGE(W2:W4)</f>
      </c>
      <c r="X6" s="23">
        <f>AVERAGE(X2:X4)</f>
      </c>
    </row>
    <row r="7" ht="30" customHeight="1">
      <c r="A7" s="2" t="s">
        <v>34</v>
      </c>
      <c r="B7" s="2" t="s">
        <v>26</v>
      </c>
      <c r="C7" s="2" t="s">
        <v>35</v>
      </c>
      <c r="D7" s="2" t="s">
        <v>36</v>
      </c>
      <c r="E7" s="3">
        <v>776661</v>
      </c>
      <c r="F7" s="4">
        <v>0.04</v>
      </c>
      <c r="G7" s="3">
        <f>ROUND((E7*F7),0)</f>
      </c>
      <c r="H7" s="3">
        <v>807727</v>
      </c>
      <c r="I7" s="4">
        <v>1.18</v>
      </c>
      <c r="J7" s="5">
        <v>1753</v>
      </c>
      <c r="K7" s="5">
        <v>1196</v>
      </c>
      <c r="L7" s="6">
        <f>IF((J7&gt;0),(K7/J7),0)</f>
      </c>
      <c r="M7" s="5">
        <v>61</v>
      </c>
      <c r="N7" s="7">
        <v>46221</v>
      </c>
      <c r="O7" s="8" t="s">
        <v>24</v>
      </c>
      <c r="R7" s="20" t="s">
        <v>39</v>
      </c>
      <c r="U7" s="20"/>
      <c r="V7" s="20"/>
      <c r="W7" s="20"/>
      <c r="X7" s="23">
        <f>MAX(X2:X4)</f>
      </c>
    </row>
    <row r="8" ht="30" customHeight="1">
      <c r="A8" s="9" t="s">
        <v>37</v>
      </c>
      <c r="E8" s="10">
        <f>SUM(E2:E7)</f>
      </c>
      <c r="G8" s="10">
        <f>SUM(G2:G7)</f>
      </c>
      <c r="H8" s="10">
        <f>SUM(H2:H7)</f>
      </c>
      <c r="I8" s="9"/>
      <c r="M8" s="9"/>
    </row>
    <row r="9" ht="30" customHeight="1">
      <c r="A9" s="9" t="s">
        <v>38</v>
      </c>
      <c r="E9" s="10">
        <f>AVERAGE(E2:E7)</f>
      </c>
      <c r="G9" s="10">
        <f>AVERAGE(G2:G7)</f>
      </c>
      <c r="H9" s="10">
        <f>AVERAGE(H2:H7)</f>
      </c>
      <c r="I9" s="11">
        <f>AVERAGE(I2:I7)</f>
      </c>
      <c r="M9" s="12">
        <f>AVERAGE(M2:M7)</f>
      </c>
    </row>
    <row r="10" ht="30" customHeight="1">
      <c r="A10" s="9" t="s">
        <v>39</v>
      </c>
      <c r="E10" s="9"/>
      <c r="G10" s="9"/>
      <c r="H10" s="9"/>
      <c r="I10" s="9"/>
      <c r="M10" s="12">
        <f>MAX(M2:M7)</f>
      </c>
    </row>
  </sheetData>
  <conditionalFormatting sqref="I2:I7">
    <cfRule type="expression" dxfId="0" priority="1">
      <formula>($I2&lt;1)</formula>
    </cfRule>
    <cfRule type="expression" dxfId="1" priority="2">
      <formula>($I2&gt;=1.1)</formula>
    </cfRule>
  </conditionalFormatting>
  <conditionalFormatting sqref="M2:M7">
    <cfRule type="expression" dxfId="2" priority="3">
      <formula>($M2&lt;70)</formula>
    </cfRule>
    <cfRule type="expression" dxfId="1" priority="4">
      <formula>($M2&gt;=85)</formula>
    </cfRule>
  </conditionalFormatting>
  <conditionalFormatting sqref="W2:W4">
    <cfRule type="expression" dxfId="0" priority="5">
      <formula>($F2&lt;1)</formula>
    </cfRule>
    <cfRule type="expression" dxfId="1" priority="6">
      <formula>($F2&gt;=1.1)</formula>
    </cfRule>
  </conditionalFormatting>
  <conditionalFormatting sqref="X2:X4">
    <cfRule type="expression" dxfId="2" priority="7">
      <formula>($G2&lt;70)</formula>
    </cfRule>
    <cfRule type="expression" dxfId="1" priority="8">
      <formula>($G2&gt;=85)</formula>
    </cfRule>
  </conditionalFormatting>
</worksheet>
</file>

<file path=xl/worksheets/sheet2.xml><?xml version="1.0" encoding="utf-8"?>
<worksheet xmlns="http://schemas.openxmlformats.org/spreadsheetml/2006/main" xmlns:r="http://schemas.openxmlformats.org/officeDocument/2006/relationships">
  <dimension ref="A1:S6"/>
  <sheetViews>
    <sheetView workbookViewId="0">
      <pane ySplit="1" topLeftCell="A2" state="frozen" activePane="bottomLeft"/>
      <selection pane="bottomLeft" activeCell="A2" sqref="A2"/>
    </sheetView>
  </sheetViews>
  <sheetFormatPr defaultRowHeight="30"/>
  <cols>
    <col min="1" max="1" width="27" customWidth="1"/>
    <col min="2" max="2" width="19" customWidth="1"/>
    <col min="3" max="3" width="21" customWidth="1"/>
    <col min="4" max="4" width="15" customWidth="1"/>
    <col min="5" max="5" width="15" customWidth="1"/>
    <col min="8" max="8" width="27" customWidth="1"/>
    <col min="9" max="9" width="19" customWidth="1"/>
    <col min="10" max="10" width="21" customWidth="1"/>
    <col min="11" max="11" width="15" customWidth="1"/>
    <col min="12" max="12" width="15" customWidth="1"/>
    <col min="15" max="15" width="27" customWidth="1"/>
    <col min="16" max="16" width="19" customWidth="1"/>
    <col min="17" max="17" width="21" customWidth="1"/>
    <col min="18" max="18" width="15" customWidth="1"/>
    <col min="19" max="19" width="15" customWidth="1"/>
  </cols>
  <sheetData>
    <row r="1" ht="30" customHeight="1">
      <c r="A1" s="24" t="s">
        <v>0</v>
      </c>
      <c r="B1" s="24" t="s">
        <v>4</v>
      </c>
      <c r="C1" s="24" t="s">
        <v>7</v>
      </c>
      <c r="D1" s="24" t="s">
        <v>8</v>
      </c>
      <c r="E1" s="24" t="s">
        <v>12</v>
      </c>
      <c r="H1" s="33" t="s">
        <v>0</v>
      </c>
      <c r="I1" s="33" t="s">
        <v>4</v>
      </c>
      <c r="J1" s="33" t="s">
        <v>7</v>
      </c>
      <c r="K1" s="33" t="s">
        <v>8</v>
      </c>
      <c r="L1" s="33" t="s">
        <v>12</v>
      </c>
      <c r="O1" s="38" t="s">
        <v>0</v>
      </c>
      <c r="P1" s="38" t="s">
        <v>4</v>
      </c>
      <c r="Q1" s="38" t="s">
        <v>7</v>
      </c>
      <c r="R1" s="38" t="s">
        <v>8</v>
      </c>
      <c r="S1" s="38" t="s">
        <v>12</v>
      </c>
    </row>
    <row r="2" ht="30" customHeight="1">
      <c r="A2" s="25" t="s">
        <v>15</v>
      </c>
      <c r="B2" s="26">
        <v>764759</v>
      </c>
      <c r="C2" s="26">
        <v>879473</v>
      </c>
      <c r="D2" s="27">
        <v>1.03</v>
      </c>
      <c r="E2" s="28">
        <v>65</v>
      </c>
      <c r="H2" s="34" t="s">
        <v>20</v>
      </c>
      <c r="I2" s="35">
        <v>509118</v>
      </c>
      <c r="J2" s="35">
        <v>631306</v>
      </c>
      <c r="K2" s="36">
        <v>1.08</v>
      </c>
      <c r="L2" s="37">
        <v>80</v>
      </c>
      <c r="O2" s="39" t="s">
        <v>25</v>
      </c>
      <c r="P2" s="40">
        <v>1121839</v>
      </c>
      <c r="Q2" s="40">
        <v>1177931</v>
      </c>
      <c r="R2" s="41">
        <v>1.12</v>
      </c>
      <c r="S2" s="42">
        <v>92</v>
      </c>
    </row>
    <row r="3" ht="30" customHeight="1">
      <c r="A3" s="25" t="s">
        <v>30</v>
      </c>
      <c r="B3" s="26">
        <v>905243</v>
      </c>
      <c r="C3" s="26">
        <v>1031977</v>
      </c>
      <c r="D3" s="27">
        <v>0.97</v>
      </c>
      <c r="E3" s="28">
        <v>60</v>
      </c>
      <c r="H3" s="34" t="s">
        <v>32</v>
      </c>
      <c r="I3" s="35">
        <v>1089829</v>
      </c>
      <c r="J3" s="35">
        <v>1275100</v>
      </c>
      <c r="K3" s="36">
        <v>1.05</v>
      </c>
      <c r="L3" s="37">
        <v>83</v>
      </c>
      <c r="O3" s="39" t="s">
        <v>34</v>
      </c>
      <c r="P3" s="40">
        <v>776661</v>
      </c>
      <c r="Q3" s="40">
        <v>807727</v>
      </c>
      <c r="R3" s="41">
        <v>1.18</v>
      </c>
      <c r="S3" s="42">
        <v>61</v>
      </c>
    </row>
    <row r="4" ht="30" customHeight="1">
      <c r="A4" s="29" t="s">
        <v>37</v>
      </c>
      <c r="B4" s="30">
        <f>SUM(B2:B3)</f>
      </c>
      <c r="C4" s="30">
        <f>SUM(C2:C3)</f>
      </c>
      <c r="D4" s="29"/>
      <c r="E4" s="29"/>
      <c r="H4" s="29" t="s">
        <v>37</v>
      </c>
      <c r="I4" s="30">
        <f>SUM(I2:I3)</f>
      </c>
      <c r="J4" s="30">
        <f>SUM(J2:J3)</f>
      </c>
      <c r="K4" s="29"/>
      <c r="L4" s="29"/>
      <c r="O4" s="29" t="s">
        <v>37</v>
      </c>
      <c r="P4" s="30">
        <f>SUM(P2:P3)</f>
      </c>
      <c r="Q4" s="30">
        <f>SUM(Q2:Q3)</f>
      </c>
      <c r="R4" s="29"/>
      <c r="S4" s="29"/>
    </row>
    <row r="5" ht="30" customHeight="1">
      <c r="A5" s="29" t="s">
        <v>38</v>
      </c>
      <c r="B5" s="30">
        <f>AVERAGE(B2:B3)</f>
      </c>
      <c r="C5" s="30">
        <f>AVERAGE(C2:C3)</f>
      </c>
      <c r="D5" s="31">
        <f>AVERAGE(D2:D3)</f>
      </c>
      <c r="E5" s="32">
        <f>AVERAGE(E2:E3)</f>
      </c>
      <c r="H5" s="29" t="s">
        <v>38</v>
      </c>
      <c r="I5" s="30">
        <f>AVERAGE(I2:I3)</f>
      </c>
      <c r="J5" s="30">
        <f>AVERAGE(J2:J3)</f>
      </c>
      <c r="K5" s="31">
        <f>AVERAGE(K2:K3)</f>
      </c>
      <c r="L5" s="32">
        <f>AVERAGE(L2:L3)</f>
      </c>
      <c r="O5" s="29" t="s">
        <v>38</v>
      </c>
      <c r="P5" s="30">
        <f>AVERAGE(P2:P3)</f>
      </c>
      <c r="Q5" s="30">
        <f>AVERAGE(Q2:Q3)</f>
      </c>
      <c r="R5" s="31">
        <f>AVERAGE(R2:R3)</f>
      </c>
      <c r="S5" s="32">
        <f>AVERAGE(S2:S3)</f>
      </c>
    </row>
    <row r="6" ht="30" customHeight="1">
      <c r="A6" s="29" t="s">
        <v>39</v>
      </c>
      <c r="B6" s="29"/>
      <c r="C6" s="29"/>
      <c r="D6" s="29"/>
      <c r="E6" s="32">
        <f>MAX(E2:E3)</f>
      </c>
      <c r="H6" s="29" t="s">
        <v>39</v>
      </c>
      <c r="I6" s="29"/>
      <c r="J6" s="29"/>
      <c r="K6" s="29"/>
      <c r="L6" s="32">
        <f>MAX(L2:L3)</f>
      </c>
      <c r="O6" s="29" t="s">
        <v>39</v>
      </c>
      <c r="P6" s="29"/>
      <c r="Q6" s="29"/>
      <c r="R6" s="29"/>
      <c r="S6" s="32">
        <f>MAX(S2:S3)</f>
      </c>
    </row>
  </sheetData>
  <conditionalFormatting sqref="D2:D3">
    <cfRule type="expression" dxfId="0" priority="1">
      <formula>($D2&lt;1)</formula>
    </cfRule>
    <cfRule type="expression" dxfId="1" priority="2">
      <formula>($D2&gt;=1.1)</formula>
    </cfRule>
  </conditionalFormatting>
  <conditionalFormatting sqref="E2:E3">
    <cfRule type="expression" dxfId="2" priority="3">
      <formula>($E2&lt;70)</formula>
    </cfRule>
    <cfRule type="expression" dxfId="1" priority="4">
      <formula>($E2&gt;=85)</formula>
    </cfRule>
  </conditionalFormatting>
  <conditionalFormatting sqref="K2:K3">
    <cfRule type="expression" dxfId="0" priority="5">
      <formula>($D2&lt;1)</formula>
    </cfRule>
    <cfRule type="expression" dxfId="1" priority="6">
      <formula>($D2&gt;=1.1)</formula>
    </cfRule>
  </conditionalFormatting>
  <conditionalFormatting sqref="L2:L3">
    <cfRule type="expression" dxfId="2" priority="7">
      <formula>($E2&lt;70)</formula>
    </cfRule>
    <cfRule type="expression" dxfId="1" priority="8">
      <formula>($E2&gt;=85)</formula>
    </cfRule>
  </conditionalFormatting>
  <conditionalFormatting sqref="R2:R3">
    <cfRule type="expression" dxfId="0" priority="9">
      <formula>($D2&lt;1)</formula>
    </cfRule>
    <cfRule type="expression" dxfId="1" priority="10">
      <formula>($D2&gt;=1.1)</formula>
    </cfRule>
  </conditionalFormatting>
  <conditionalFormatting sqref="S2:S3">
    <cfRule type="expression" dxfId="2" priority="11">
      <formula>($E2&lt;70)</formula>
    </cfRule>
    <cfRule type="expression" dxfId="1" priority="12">
      <formula>($E2&gt;=85)</formula>
    </cfRule>
  </conditionalFormatting>
</worksheet>
</file>